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LAVORO\2 PRATICHE\Amministrazione\BILANCIO\INDICATORE tempistica pagamenti\Indicatore trimestrale tempestività pagamenti\Anno 2022\4 trimestre ottobre-dicembre\"/>
    </mc:Choice>
  </mc:AlternateContent>
  <xr:revisionPtr revIDLastSave="0" documentId="13_ncr:1_{9A88AB1F-C297-46CD-A940-CE11635AF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M50" i="1" s="1"/>
  <c r="H51" i="1"/>
  <c r="L51" i="1" s="1"/>
  <c r="H52" i="1"/>
  <c r="M52" i="1" s="1"/>
  <c r="H53" i="1"/>
  <c r="M53" i="1" s="1"/>
  <c r="H54" i="1"/>
  <c r="M54" i="1" s="1"/>
  <c r="H44" i="1"/>
  <c r="M44" i="1" s="1"/>
  <c r="H45" i="1"/>
  <c r="M45" i="1" s="1"/>
  <c r="H46" i="1"/>
  <c r="M46" i="1" s="1"/>
  <c r="H47" i="1"/>
  <c r="L47" i="1" s="1"/>
  <c r="H48" i="1"/>
  <c r="M48" i="1" s="1"/>
  <c r="H49" i="1"/>
  <c r="L49" i="1" s="1"/>
  <c r="H7" i="1"/>
  <c r="L7" i="1" s="1"/>
  <c r="L54" i="1" l="1"/>
  <c r="L53" i="1"/>
  <c r="L52" i="1"/>
  <c r="M51" i="1"/>
  <c r="L50" i="1"/>
  <c r="L48" i="1"/>
  <c r="L46" i="1"/>
  <c r="M49" i="1"/>
  <c r="M47" i="1"/>
  <c r="L45" i="1"/>
  <c r="L44" i="1"/>
  <c r="M7" i="1"/>
  <c r="H8" i="1" l="1"/>
  <c r="L8" i="1" s="1"/>
  <c r="H9" i="1"/>
  <c r="M9" i="1" s="1"/>
  <c r="H10" i="1"/>
  <c r="L10" i="1" s="1"/>
  <c r="H11" i="1"/>
  <c r="L11" i="1" s="1"/>
  <c r="H12" i="1"/>
  <c r="L12" i="1" s="1"/>
  <c r="H13" i="1"/>
  <c r="M13" i="1" s="1"/>
  <c r="H14" i="1"/>
  <c r="L14" i="1" s="1"/>
  <c r="H15" i="1"/>
  <c r="L15" i="1" s="1"/>
  <c r="H16" i="1"/>
  <c r="L16" i="1" s="1"/>
  <c r="H17" i="1"/>
  <c r="M17" i="1" s="1"/>
  <c r="H18" i="1"/>
  <c r="L18" i="1" s="1"/>
  <c r="H19" i="1"/>
  <c r="L19" i="1" s="1"/>
  <c r="H20" i="1"/>
  <c r="L20" i="1" s="1"/>
  <c r="H21" i="1"/>
  <c r="M21" i="1" s="1"/>
  <c r="H22" i="1"/>
  <c r="M22" i="1" s="1"/>
  <c r="H23" i="1"/>
  <c r="L23" i="1" s="1"/>
  <c r="H24" i="1"/>
  <c r="L24" i="1" s="1"/>
  <c r="H25" i="1"/>
  <c r="M25" i="1" s="1"/>
  <c r="H26" i="1"/>
  <c r="L26" i="1" s="1"/>
  <c r="H27" i="1"/>
  <c r="L27" i="1" s="1"/>
  <c r="H28" i="1"/>
  <c r="L28" i="1" s="1"/>
  <c r="H29" i="1"/>
  <c r="M29" i="1" s="1"/>
  <c r="H30" i="1"/>
  <c r="L30" i="1" s="1"/>
  <c r="H31" i="1"/>
  <c r="L31" i="1" s="1"/>
  <c r="H32" i="1"/>
  <c r="L32" i="1" s="1"/>
  <c r="H33" i="1"/>
  <c r="M33" i="1" s="1"/>
  <c r="H34" i="1"/>
  <c r="L34" i="1" s="1"/>
  <c r="H35" i="1"/>
  <c r="L35" i="1" s="1"/>
  <c r="H36" i="1"/>
  <c r="L36" i="1" s="1"/>
  <c r="H37" i="1"/>
  <c r="M37" i="1" s="1"/>
  <c r="H38" i="1"/>
  <c r="M38" i="1" s="1"/>
  <c r="H39" i="1"/>
  <c r="L39" i="1" s="1"/>
  <c r="H40" i="1"/>
  <c r="L40" i="1" s="1"/>
  <c r="H41" i="1"/>
  <c r="M41" i="1" s="1"/>
  <c r="H42" i="1"/>
  <c r="L42" i="1" s="1"/>
  <c r="H43" i="1"/>
  <c r="L43" i="1" s="1"/>
  <c r="H55" i="1"/>
  <c r="L55" i="1" s="1"/>
  <c r="M18" i="1"/>
  <c r="E57" i="1"/>
  <c r="L41" i="1" l="1"/>
  <c r="M43" i="1"/>
  <c r="M35" i="1"/>
  <c r="M34" i="1"/>
  <c r="M27" i="1"/>
  <c r="L25" i="1"/>
  <c r="M26" i="1"/>
  <c r="M19" i="1"/>
  <c r="M15" i="1"/>
  <c r="M11" i="1"/>
  <c r="M10" i="1"/>
  <c r="L9" i="1"/>
  <c r="L33" i="1"/>
  <c r="L37" i="1"/>
  <c r="L17" i="1"/>
  <c r="L21" i="1"/>
  <c r="M42" i="1"/>
  <c r="M14" i="1"/>
  <c r="L22" i="1"/>
  <c r="M30" i="1"/>
  <c r="L38" i="1"/>
  <c r="M39" i="1"/>
  <c r="M23" i="1"/>
  <c r="L29" i="1"/>
  <c r="L13" i="1"/>
  <c r="M31" i="1"/>
  <c r="M55" i="1"/>
  <c r="M40" i="1"/>
  <c r="M36" i="1"/>
  <c r="M32" i="1"/>
  <c r="M28" i="1"/>
  <c r="M24" i="1"/>
  <c r="M20" i="1"/>
  <c r="M16" i="1"/>
  <c r="M12" i="1"/>
  <c r="M8" i="1"/>
  <c r="M57" i="1" l="1"/>
  <c r="F60" i="1" s="1"/>
</calcChain>
</file>

<file path=xl/sharedStrings.xml><?xml version="1.0" encoding="utf-8"?>
<sst xmlns="http://schemas.openxmlformats.org/spreadsheetml/2006/main" count="153" uniqueCount="131">
  <si>
    <t>DIREZIONE DIDATTICA DI VIGNOLA</t>
  </si>
  <si>
    <t>creditore</t>
  </si>
  <si>
    <t>protocollo entrata e data</t>
  </si>
  <si>
    <t xml:space="preserve">numero fattura </t>
  </si>
  <si>
    <t xml:space="preserve">data fattura </t>
  </si>
  <si>
    <t>TOTALI</t>
  </si>
  <si>
    <t>INDICATORE TRIMESTRALE DI TEMPESTIVITA' DEI PAGAMENTI</t>
  </si>
  <si>
    <t>Definizione indicatore tempestività dei pagamenti trimestrale DPCM 22/09/2014</t>
  </si>
  <si>
    <t xml:space="preserve">importo </t>
  </si>
  <si>
    <t xml:space="preserve">scadenza </t>
  </si>
  <si>
    <t xml:space="preserve">data pagamento fatture </t>
  </si>
  <si>
    <t>gg importo</t>
  </si>
  <si>
    <t>periodo complessivo intercorso</t>
  </si>
  <si>
    <t>periodo inesigibilità</t>
  </si>
  <si>
    <t xml:space="preserve">gg. totali </t>
  </si>
  <si>
    <t>data scadenza</t>
  </si>
  <si>
    <t>data pagamento</t>
  </si>
  <si>
    <t>gg. Intercorrenti netti</t>
  </si>
  <si>
    <t>gg. Inesigibilità</t>
  </si>
  <si>
    <t>GIORNI</t>
  </si>
  <si>
    <t>4° trimestre 2022 - periodo dal 01/10/2022 al 31/12/2022</t>
  </si>
  <si>
    <t>13679 del 22/09/2022</t>
  </si>
  <si>
    <t>367 PA</t>
  </si>
  <si>
    <t>ETIC srl</t>
  </si>
  <si>
    <t>13889 del 28/09/2022</t>
  </si>
  <si>
    <t>Kyocera Document Solutions Italia SPA</t>
  </si>
  <si>
    <t>13904 del 28/09/2022</t>
  </si>
  <si>
    <t>75/PA2022</t>
  </si>
  <si>
    <t>BBM</t>
  </si>
  <si>
    <t>14214 del 03/10/2022</t>
  </si>
  <si>
    <t>5467/FVIDF</t>
  </si>
  <si>
    <t>GRUPPO SPAGGIARI PARMA SPA</t>
  </si>
  <si>
    <t>14366  del 05/10/2022</t>
  </si>
  <si>
    <t>16_22</t>
  </si>
  <si>
    <t>BUCCHERI GIUSEPPE</t>
  </si>
  <si>
    <t>14373 del 05/10/2022</t>
  </si>
  <si>
    <t>1022257293</t>
  </si>
  <si>
    <t>POSTE ITALIANE</t>
  </si>
  <si>
    <t>14563 del 07/10/2022</t>
  </si>
  <si>
    <t xml:space="preserve">2130 </t>
  </si>
  <si>
    <t>BIANCHI INGROSSO srl</t>
  </si>
  <si>
    <t>14564 del 07/10/2022</t>
  </si>
  <si>
    <t>2129</t>
  </si>
  <si>
    <t>14619  del 08/10/2022</t>
  </si>
  <si>
    <t>1721/FE</t>
  </si>
  <si>
    <t>30/09/2022</t>
  </si>
  <si>
    <t>KRATOS</t>
  </si>
  <si>
    <t>14719 del 11/10/2022</t>
  </si>
  <si>
    <t>11021/FVISE</t>
  </si>
  <si>
    <t>14724 del 11/10/2022</t>
  </si>
  <si>
    <t>76/PA</t>
  </si>
  <si>
    <t>Sola Oscar</t>
  </si>
  <si>
    <t>14731 del 11/10/2022</t>
  </si>
  <si>
    <t xml:space="preserve">1/2/139 </t>
  </si>
  <si>
    <t>Passato e Futuro</t>
  </si>
  <si>
    <t>14785 del 12/10/2022</t>
  </si>
  <si>
    <t>16</t>
  </si>
  <si>
    <t>Cartoleria ALADDIN</t>
  </si>
  <si>
    <t>14789 del 12/10/2022</t>
  </si>
  <si>
    <t>59/PA</t>
  </si>
  <si>
    <t>14994 del 17/10/2022</t>
  </si>
  <si>
    <t>5960/FVIDF</t>
  </si>
  <si>
    <t>14999 del 17/10/2022</t>
  </si>
  <si>
    <t>Agency Underwriting</t>
  </si>
  <si>
    <t>15102 del 18/10/2022</t>
  </si>
  <si>
    <t>287/PA/2022</t>
  </si>
  <si>
    <t>Y2K di Barontini Francesco</t>
  </si>
  <si>
    <t>15107 del 18/10/2022</t>
  </si>
  <si>
    <t>V3-27954</t>
  </si>
  <si>
    <t>BORGIONE CENTRO DIDATTICO</t>
  </si>
  <si>
    <t>15166 del 19/10/2022</t>
  </si>
  <si>
    <t>675B</t>
  </si>
  <si>
    <t>Cover UP srl</t>
  </si>
  <si>
    <t>676B</t>
  </si>
  <si>
    <t>15406 del 24/10/2022</t>
  </si>
  <si>
    <t>95/PA2022</t>
  </si>
  <si>
    <t>15407 del 24/10/2022</t>
  </si>
  <si>
    <t>1-30</t>
  </si>
  <si>
    <t>L'Albero Azzurro</t>
  </si>
  <si>
    <t>15836 del 03/11/2022</t>
  </si>
  <si>
    <t>6124/FVIDF</t>
  </si>
  <si>
    <t>15837 del 03/11/2022</t>
  </si>
  <si>
    <t>SP/271</t>
  </si>
  <si>
    <t>EB srl</t>
  </si>
  <si>
    <t>16151 del 09/11/2022</t>
  </si>
  <si>
    <t>C2 SRL</t>
  </si>
  <si>
    <t>16273 del 11/11/2022</t>
  </si>
  <si>
    <t>16275 del 11/11/2022</t>
  </si>
  <si>
    <t>16276 del 11/11/2022</t>
  </si>
  <si>
    <t>16696 del 19/11/2022</t>
  </si>
  <si>
    <t>Super Tecnica Martinelli</t>
  </si>
  <si>
    <t>16836 del 22/11/2022</t>
  </si>
  <si>
    <t>V3-31939</t>
  </si>
  <si>
    <t>17128 del 26/11/2022</t>
  </si>
  <si>
    <t>3/1585</t>
  </si>
  <si>
    <t>ENTER SRL</t>
  </si>
  <si>
    <t>17464 del 02/12/2022</t>
  </si>
  <si>
    <t>88-22</t>
  </si>
  <si>
    <t>Castello di Carta</t>
  </si>
  <si>
    <t>17562 del 03/12/2022</t>
  </si>
  <si>
    <t>17840 del 06/12/2022</t>
  </si>
  <si>
    <t>77/PA</t>
  </si>
  <si>
    <t>17843 del 06/12/2022</t>
  </si>
  <si>
    <t>SP/289</t>
  </si>
  <si>
    <t>17928 del 08/12/2022</t>
  </si>
  <si>
    <t>1109/00</t>
  </si>
  <si>
    <t>Corporate Studio SRL</t>
  </si>
  <si>
    <t>17929 del 08/12/2022</t>
  </si>
  <si>
    <t>02903/22</t>
  </si>
  <si>
    <t>Euroedizioni Tprino srl</t>
  </si>
  <si>
    <t>17930 del 08/12/2022</t>
  </si>
  <si>
    <t>V3-34769</t>
  </si>
  <si>
    <t>17952 del 09/12/2022</t>
  </si>
  <si>
    <t>46/2022-6</t>
  </si>
  <si>
    <t>Vignola Patrimonio</t>
  </si>
  <si>
    <t>18058 del 10/12/2022</t>
  </si>
  <si>
    <t>18059 del 10/12/2022</t>
  </si>
  <si>
    <t>18071 del 10/12/2022</t>
  </si>
  <si>
    <t>18073 del 10/12/2022</t>
  </si>
  <si>
    <t>Monduzzi Giorgia</t>
  </si>
  <si>
    <t>18202 del 13/12/2022</t>
  </si>
  <si>
    <t>V3-35143</t>
  </si>
  <si>
    <t>Borgione Centro Didattico</t>
  </si>
  <si>
    <t>18338 del 14/12/2022</t>
  </si>
  <si>
    <t>5325/FVIFO</t>
  </si>
  <si>
    <t>18905 del 22/12/2022</t>
  </si>
  <si>
    <t>PA0000028/22</t>
  </si>
  <si>
    <t>EUROSYSTEM srl</t>
  </si>
  <si>
    <t>18966 del 23/12/2022</t>
  </si>
  <si>
    <t>19034 del 27/12/2022</t>
  </si>
  <si>
    <t>1/37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</si>
</sst>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"/>
    <numFmt numFmtId="165" formatCode="[$-410]d\ mmmm\ yyyy;@"/>
    <numFmt numFmtId="166" formatCode="dd/mm/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3" fontId="8" fillId="0" borderId="1" xfId="0" applyNumberFormat="1" applyFont="1" applyBorder="1" applyAlignment="1">
      <alignment horizontal="center" vertical="center"/>
    </xf>
    <xf numFmtId="43" fontId="8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1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topLeftCell="A41" zoomScaleNormal="100" workbookViewId="0">
      <selection activeCell="G57" sqref="G57"/>
    </sheetView>
  </sheetViews>
  <sheetFormatPr defaultRowHeight="15" x14ac:dyDescent="0.25"/>
  <cols>
    <col min="1" max="1" width="9.85546875" style="1" customWidth="1"/>
    <col min="2" max="2" width="8.28515625" style="1" customWidth="1"/>
    <col min="3" max="3" width="11.5703125" style="1" bestFit="1" customWidth="1"/>
    <col min="4" max="4" width="25" customWidth="1"/>
    <col min="5" max="5" width="11.28515625" style="7" customWidth="1"/>
    <col min="6" max="6" width="13.5703125" style="1" customWidth="1"/>
    <col min="7" max="7" width="15.42578125" style="10" customWidth="1"/>
    <col min="8" max="8" width="13.28515625" customWidth="1"/>
    <col min="9" max="9" width="11.28515625" customWidth="1"/>
    <col min="10" max="10" width="11.5703125" customWidth="1"/>
    <col min="11" max="11" width="12.140625" customWidth="1"/>
    <col min="12" max="12" width="12.42578125" customWidth="1"/>
    <col min="13" max="13" width="16.28515625" customWidth="1"/>
  </cols>
  <sheetData>
    <row r="1" spans="1:13" ht="20.25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.95" customHeight="1" x14ac:dyDescent="0.2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8.95" customHeight="1" x14ac:dyDescent="0.25">
      <c r="A3" s="18"/>
      <c r="B3" s="18"/>
      <c r="C3" s="18"/>
      <c r="D3" s="18"/>
      <c r="E3" s="18"/>
      <c r="F3" s="18"/>
      <c r="G3" s="28" t="s">
        <v>20</v>
      </c>
      <c r="H3" s="18"/>
      <c r="I3" s="18"/>
      <c r="J3" s="18"/>
      <c r="K3" s="18"/>
      <c r="L3" s="18"/>
      <c r="M3" s="18"/>
    </row>
    <row r="4" spans="1:13" ht="18.95" customHeight="1" x14ac:dyDescent="0.25">
      <c r="A4" s="13"/>
      <c r="B4" s="13"/>
      <c r="C4" s="13"/>
      <c r="D4" s="13"/>
      <c r="E4" s="18"/>
      <c r="F4" s="13"/>
      <c r="G4" s="13"/>
      <c r="H4" s="13"/>
      <c r="I4" s="18"/>
      <c r="J4" s="18"/>
      <c r="K4" s="18"/>
      <c r="L4" s="18"/>
      <c r="M4" s="13"/>
    </row>
    <row r="5" spans="1:13" x14ac:dyDescent="0.25">
      <c r="F5" s="50" t="s">
        <v>12</v>
      </c>
      <c r="G5" s="50"/>
      <c r="H5" s="50"/>
      <c r="I5" s="50" t="s">
        <v>13</v>
      </c>
      <c r="J5" s="50"/>
      <c r="K5" s="50"/>
      <c r="L5" s="23"/>
    </row>
    <row r="6" spans="1:13" ht="45" x14ac:dyDescent="0.25">
      <c r="A6" s="4" t="s">
        <v>2</v>
      </c>
      <c r="B6" s="4" t="s">
        <v>3</v>
      </c>
      <c r="C6" s="4" t="s">
        <v>4</v>
      </c>
      <c r="D6" s="4" t="s">
        <v>1</v>
      </c>
      <c r="E6" s="5" t="s">
        <v>8</v>
      </c>
      <c r="F6" s="21" t="s">
        <v>9</v>
      </c>
      <c r="G6" s="22" t="s">
        <v>10</v>
      </c>
      <c r="H6" s="24" t="s">
        <v>14</v>
      </c>
      <c r="I6" s="25" t="s">
        <v>15</v>
      </c>
      <c r="J6" s="25" t="s">
        <v>16</v>
      </c>
      <c r="K6" s="25" t="s">
        <v>18</v>
      </c>
      <c r="L6" s="25" t="s">
        <v>17</v>
      </c>
      <c r="M6" s="25" t="s">
        <v>11</v>
      </c>
    </row>
    <row r="7" spans="1:13" ht="30" customHeight="1" x14ac:dyDescent="0.25">
      <c r="A7" s="29" t="s">
        <v>21</v>
      </c>
      <c r="B7" s="29" t="s">
        <v>22</v>
      </c>
      <c r="C7" s="30">
        <v>44826</v>
      </c>
      <c r="D7" s="31" t="s">
        <v>23</v>
      </c>
      <c r="E7" s="6">
        <v>61643.77</v>
      </c>
      <c r="F7" s="8">
        <v>44856</v>
      </c>
      <c r="G7" s="17">
        <v>44868</v>
      </c>
      <c r="H7" s="19">
        <f>SUM(G7-F7)</f>
        <v>12</v>
      </c>
      <c r="I7" s="19"/>
      <c r="J7" s="19"/>
      <c r="K7" s="19">
        <v>0</v>
      </c>
      <c r="L7" s="19">
        <f>SUM(H7-K7)</f>
        <v>12</v>
      </c>
      <c r="M7" s="20">
        <f>SUM(E7*H7)</f>
        <v>739725.24</v>
      </c>
    </row>
    <row r="8" spans="1:13" ht="30" customHeight="1" x14ac:dyDescent="0.25">
      <c r="A8" s="29" t="s">
        <v>24</v>
      </c>
      <c r="B8" s="32">
        <v>1010790465</v>
      </c>
      <c r="C8" s="30">
        <v>44831</v>
      </c>
      <c r="D8" s="31" t="s">
        <v>25</v>
      </c>
      <c r="E8" s="6">
        <v>1262.26</v>
      </c>
      <c r="F8" s="8">
        <v>44865</v>
      </c>
      <c r="G8" s="17">
        <v>44837</v>
      </c>
      <c r="H8" s="19">
        <f t="shared" ref="H8:H55" si="0">SUM(G8-F8)</f>
        <v>-28</v>
      </c>
      <c r="I8" s="19"/>
      <c r="J8" s="19"/>
      <c r="K8" s="19">
        <v>0</v>
      </c>
      <c r="L8" s="19">
        <f t="shared" ref="L8:L55" si="1">SUM(H8-K8)</f>
        <v>-28</v>
      </c>
      <c r="M8" s="20">
        <f t="shared" ref="M8:M55" si="2">SUM(E8*H8)</f>
        <v>-35343.279999999999</v>
      </c>
    </row>
    <row r="9" spans="1:13" ht="30" customHeight="1" x14ac:dyDescent="0.25">
      <c r="A9" s="29" t="s">
        <v>26</v>
      </c>
      <c r="B9" s="33" t="s">
        <v>27</v>
      </c>
      <c r="C9" s="30">
        <v>44831</v>
      </c>
      <c r="D9" s="31" t="s">
        <v>28</v>
      </c>
      <c r="E9" s="6">
        <v>2450</v>
      </c>
      <c r="F9" s="8">
        <v>44861</v>
      </c>
      <c r="G9" s="17">
        <v>44837</v>
      </c>
      <c r="H9" s="19">
        <f t="shared" si="0"/>
        <v>-24</v>
      </c>
      <c r="I9" s="19"/>
      <c r="J9" s="19"/>
      <c r="K9" s="19">
        <v>0</v>
      </c>
      <c r="L9" s="19">
        <f t="shared" si="1"/>
        <v>-24</v>
      </c>
      <c r="M9" s="20">
        <f t="shared" si="2"/>
        <v>-58800</v>
      </c>
    </row>
    <row r="10" spans="1:13" ht="30" customHeight="1" x14ac:dyDescent="0.25">
      <c r="A10" s="2" t="s">
        <v>29</v>
      </c>
      <c r="B10" s="2" t="s">
        <v>30</v>
      </c>
      <c r="C10" s="8">
        <v>44831</v>
      </c>
      <c r="D10" s="3" t="s">
        <v>31</v>
      </c>
      <c r="E10" s="6">
        <v>4433</v>
      </c>
      <c r="F10" s="8">
        <v>44864</v>
      </c>
      <c r="G10" s="17">
        <v>44840</v>
      </c>
      <c r="H10" s="19">
        <f t="shared" si="0"/>
        <v>-24</v>
      </c>
      <c r="I10" s="19"/>
      <c r="J10" s="19"/>
      <c r="K10" s="19">
        <v>0</v>
      </c>
      <c r="L10" s="19">
        <f t="shared" si="1"/>
        <v>-24</v>
      </c>
      <c r="M10" s="20">
        <f t="shared" si="2"/>
        <v>-106392</v>
      </c>
    </row>
    <row r="11" spans="1:13" ht="30" customHeight="1" x14ac:dyDescent="0.25">
      <c r="A11" s="29" t="s">
        <v>32</v>
      </c>
      <c r="B11" s="29" t="s">
        <v>33</v>
      </c>
      <c r="C11" s="30">
        <v>44837</v>
      </c>
      <c r="D11" s="31" t="s">
        <v>34</v>
      </c>
      <c r="E11" s="6">
        <v>4072.31</v>
      </c>
      <c r="F11" s="8">
        <v>44868</v>
      </c>
      <c r="G11" s="17">
        <v>44846</v>
      </c>
      <c r="H11" s="19">
        <f t="shared" si="0"/>
        <v>-22</v>
      </c>
      <c r="I11" s="19"/>
      <c r="J11" s="19"/>
      <c r="K11" s="19">
        <v>0</v>
      </c>
      <c r="L11" s="19">
        <f t="shared" si="1"/>
        <v>-22</v>
      </c>
      <c r="M11" s="20">
        <f t="shared" si="2"/>
        <v>-89590.819999999992</v>
      </c>
    </row>
    <row r="12" spans="1:13" ht="30" customHeight="1" x14ac:dyDescent="0.25">
      <c r="A12" s="29" t="s">
        <v>35</v>
      </c>
      <c r="B12" s="34" t="s">
        <v>36</v>
      </c>
      <c r="C12" s="30">
        <v>44837</v>
      </c>
      <c r="D12" s="31" t="s">
        <v>37</v>
      </c>
      <c r="E12" s="6">
        <v>40.6</v>
      </c>
      <c r="F12" s="8">
        <v>44868</v>
      </c>
      <c r="G12" s="17">
        <v>44840</v>
      </c>
      <c r="H12" s="19">
        <f t="shared" si="0"/>
        <v>-28</v>
      </c>
      <c r="I12" s="19"/>
      <c r="J12" s="19"/>
      <c r="K12" s="19">
        <v>0</v>
      </c>
      <c r="L12" s="19">
        <f t="shared" si="1"/>
        <v>-28</v>
      </c>
      <c r="M12" s="20">
        <f t="shared" si="2"/>
        <v>-1136.8</v>
      </c>
    </row>
    <row r="13" spans="1:13" ht="30" customHeight="1" x14ac:dyDescent="0.25">
      <c r="A13" s="29" t="s">
        <v>38</v>
      </c>
      <c r="B13" s="34" t="s">
        <v>39</v>
      </c>
      <c r="C13" s="30">
        <v>44834</v>
      </c>
      <c r="D13" s="31" t="s">
        <v>40</v>
      </c>
      <c r="E13" s="6">
        <v>1937.84</v>
      </c>
      <c r="F13" s="8">
        <v>44895</v>
      </c>
      <c r="G13" s="17">
        <v>44845</v>
      </c>
      <c r="H13" s="19">
        <f t="shared" si="0"/>
        <v>-50</v>
      </c>
      <c r="I13" s="19"/>
      <c r="J13" s="19"/>
      <c r="K13" s="19">
        <v>0</v>
      </c>
      <c r="L13" s="19">
        <f t="shared" si="1"/>
        <v>-50</v>
      </c>
      <c r="M13" s="20">
        <f t="shared" si="2"/>
        <v>-96892</v>
      </c>
    </row>
    <row r="14" spans="1:13" ht="30" customHeight="1" x14ac:dyDescent="0.25">
      <c r="A14" s="29" t="s">
        <v>41</v>
      </c>
      <c r="B14" s="34" t="s">
        <v>42</v>
      </c>
      <c r="C14" s="30">
        <v>44834</v>
      </c>
      <c r="D14" s="31" t="s">
        <v>40</v>
      </c>
      <c r="E14" s="6">
        <v>1112.25</v>
      </c>
      <c r="F14" s="8">
        <v>44895</v>
      </c>
      <c r="G14" s="17">
        <v>44845</v>
      </c>
      <c r="H14" s="19">
        <f t="shared" si="0"/>
        <v>-50</v>
      </c>
      <c r="I14" s="19"/>
      <c r="J14" s="19"/>
      <c r="K14" s="19">
        <v>0</v>
      </c>
      <c r="L14" s="19">
        <f t="shared" si="1"/>
        <v>-50</v>
      </c>
      <c r="M14" s="20">
        <f t="shared" si="2"/>
        <v>-55612.5</v>
      </c>
    </row>
    <row r="15" spans="1:13" ht="30" customHeight="1" x14ac:dyDescent="0.25">
      <c r="A15" s="29" t="s">
        <v>43</v>
      </c>
      <c r="B15" s="1" t="s">
        <v>44</v>
      </c>
      <c r="C15" s="35" t="s">
        <v>45</v>
      </c>
      <c r="D15" s="31" t="s">
        <v>46</v>
      </c>
      <c r="E15" s="6">
        <v>936.36</v>
      </c>
      <c r="F15" s="8">
        <v>44926</v>
      </c>
      <c r="G15" s="17">
        <v>44845</v>
      </c>
      <c r="H15" s="19">
        <f t="shared" si="0"/>
        <v>-81</v>
      </c>
      <c r="I15" s="19"/>
      <c r="J15" s="19"/>
      <c r="K15" s="19">
        <v>0</v>
      </c>
      <c r="L15" s="19">
        <f t="shared" si="1"/>
        <v>-81</v>
      </c>
      <c r="M15" s="20">
        <f t="shared" si="2"/>
        <v>-75845.16</v>
      </c>
    </row>
    <row r="16" spans="1:13" ht="30" customHeight="1" x14ac:dyDescent="0.25">
      <c r="A16" s="29" t="s">
        <v>47</v>
      </c>
      <c r="B16" s="35" t="s">
        <v>48</v>
      </c>
      <c r="C16" s="30">
        <v>44837</v>
      </c>
      <c r="D16" s="31" t="s">
        <v>31</v>
      </c>
      <c r="E16" s="6">
        <v>505</v>
      </c>
      <c r="F16" s="8">
        <v>44874</v>
      </c>
      <c r="G16" s="17">
        <v>44845</v>
      </c>
      <c r="H16" s="19">
        <f t="shared" si="0"/>
        <v>-29</v>
      </c>
      <c r="I16" s="19"/>
      <c r="J16" s="19"/>
      <c r="K16" s="19">
        <v>0</v>
      </c>
      <c r="L16" s="19">
        <f t="shared" si="1"/>
        <v>-29</v>
      </c>
      <c r="M16" s="20">
        <f t="shared" si="2"/>
        <v>-14645</v>
      </c>
    </row>
    <row r="17" spans="1:13" ht="30" customHeight="1" x14ac:dyDescent="0.25">
      <c r="A17" s="29" t="s">
        <v>49</v>
      </c>
      <c r="B17" s="35" t="s">
        <v>50</v>
      </c>
      <c r="C17" s="30">
        <v>44834</v>
      </c>
      <c r="D17" s="31" t="s">
        <v>51</v>
      </c>
      <c r="E17" s="6">
        <v>48.16</v>
      </c>
      <c r="F17" s="8">
        <v>44875</v>
      </c>
      <c r="G17" s="17">
        <v>44845</v>
      </c>
      <c r="H17" s="19">
        <f t="shared" si="0"/>
        <v>-30</v>
      </c>
      <c r="I17" s="19"/>
      <c r="J17" s="19"/>
      <c r="K17" s="19">
        <v>0</v>
      </c>
      <c r="L17" s="19">
        <f t="shared" si="1"/>
        <v>-30</v>
      </c>
      <c r="M17" s="20">
        <f t="shared" si="2"/>
        <v>-1444.8</v>
      </c>
    </row>
    <row r="18" spans="1:13" ht="30" customHeight="1" x14ac:dyDescent="0.25">
      <c r="A18" s="29" t="s">
        <v>52</v>
      </c>
      <c r="B18" s="35" t="s">
        <v>53</v>
      </c>
      <c r="C18" s="30">
        <v>44844</v>
      </c>
      <c r="D18" s="31" t="s">
        <v>54</v>
      </c>
      <c r="E18" s="6">
        <v>594.99</v>
      </c>
      <c r="F18" s="8">
        <v>44875</v>
      </c>
      <c r="G18" s="17">
        <v>44845</v>
      </c>
      <c r="H18" s="19">
        <f t="shared" si="0"/>
        <v>-30</v>
      </c>
      <c r="I18" s="19"/>
      <c r="J18" s="19"/>
      <c r="K18" s="19">
        <v>0</v>
      </c>
      <c r="L18" s="19">
        <f t="shared" si="1"/>
        <v>-30</v>
      </c>
      <c r="M18" s="20">
        <f t="shared" si="2"/>
        <v>-17849.7</v>
      </c>
    </row>
    <row r="19" spans="1:13" ht="30" customHeight="1" x14ac:dyDescent="0.25">
      <c r="A19" s="29" t="s">
        <v>55</v>
      </c>
      <c r="B19" s="35" t="s">
        <v>56</v>
      </c>
      <c r="C19" s="30">
        <v>44845</v>
      </c>
      <c r="D19" s="31" t="s">
        <v>57</v>
      </c>
      <c r="E19" s="6">
        <v>311.43</v>
      </c>
      <c r="F19" s="8">
        <v>44875</v>
      </c>
      <c r="G19" s="17">
        <v>44846</v>
      </c>
      <c r="H19" s="19">
        <f t="shared" si="0"/>
        <v>-29</v>
      </c>
      <c r="I19" s="19"/>
      <c r="J19" s="19"/>
      <c r="K19" s="19">
        <v>0</v>
      </c>
      <c r="L19" s="19">
        <f t="shared" si="1"/>
        <v>-29</v>
      </c>
      <c r="M19" s="20">
        <f t="shared" si="2"/>
        <v>-9031.4699999999993</v>
      </c>
    </row>
    <row r="20" spans="1:13" ht="30" customHeight="1" x14ac:dyDescent="0.25">
      <c r="A20" s="29" t="s">
        <v>58</v>
      </c>
      <c r="B20" s="35" t="s">
        <v>59</v>
      </c>
      <c r="C20" s="30">
        <v>44834</v>
      </c>
      <c r="D20" s="31" t="s">
        <v>51</v>
      </c>
      <c r="E20" s="6">
        <v>1588.08</v>
      </c>
      <c r="F20" s="8">
        <v>44875</v>
      </c>
      <c r="G20" s="17">
        <v>44846</v>
      </c>
      <c r="H20" s="19">
        <f t="shared" si="0"/>
        <v>-29</v>
      </c>
      <c r="I20" s="19"/>
      <c r="J20" s="19"/>
      <c r="K20" s="19">
        <v>0</v>
      </c>
      <c r="L20" s="19">
        <f t="shared" si="1"/>
        <v>-29</v>
      </c>
      <c r="M20" s="20">
        <f t="shared" si="2"/>
        <v>-46054.32</v>
      </c>
    </row>
    <row r="21" spans="1:13" ht="30" customHeight="1" x14ac:dyDescent="0.25">
      <c r="A21" s="2" t="s">
        <v>60</v>
      </c>
      <c r="B21" s="2" t="s">
        <v>61</v>
      </c>
      <c r="C21" s="8">
        <v>44848</v>
      </c>
      <c r="D21" s="3" t="s">
        <v>31</v>
      </c>
      <c r="E21" s="6">
        <v>337.45</v>
      </c>
      <c r="F21" s="8">
        <v>44880</v>
      </c>
      <c r="G21" s="17">
        <v>44868</v>
      </c>
      <c r="H21" s="19">
        <f t="shared" si="0"/>
        <v>-12</v>
      </c>
      <c r="I21" s="19"/>
      <c r="J21" s="19"/>
      <c r="K21" s="19">
        <v>0</v>
      </c>
      <c r="L21" s="19">
        <f t="shared" si="1"/>
        <v>-12</v>
      </c>
      <c r="M21" s="20">
        <f t="shared" si="2"/>
        <v>-4049.3999999999996</v>
      </c>
    </row>
    <row r="22" spans="1:13" ht="30" customHeight="1" x14ac:dyDescent="0.25">
      <c r="A22" s="2" t="s">
        <v>62</v>
      </c>
      <c r="B22" s="2">
        <v>32</v>
      </c>
      <c r="C22" s="8">
        <v>44847</v>
      </c>
      <c r="D22" s="3" t="s">
        <v>63</v>
      </c>
      <c r="E22" s="6">
        <v>14245</v>
      </c>
      <c r="F22" s="8">
        <v>44879</v>
      </c>
      <c r="G22" s="17">
        <v>44868</v>
      </c>
      <c r="H22" s="19">
        <f t="shared" si="0"/>
        <v>-11</v>
      </c>
      <c r="I22" s="19"/>
      <c r="J22" s="19"/>
      <c r="K22" s="19">
        <v>0</v>
      </c>
      <c r="L22" s="19">
        <f t="shared" si="1"/>
        <v>-11</v>
      </c>
      <c r="M22" s="20">
        <f t="shared" si="2"/>
        <v>-156695</v>
      </c>
    </row>
    <row r="23" spans="1:13" ht="30" customHeight="1" x14ac:dyDescent="0.25">
      <c r="A23" s="29" t="s">
        <v>64</v>
      </c>
      <c r="B23" s="32" t="s">
        <v>65</v>
      </c>
      <c r="C23" s="30">
        <v>44846</v>
      </c>
      <c r="D23" s="31" t="s">
        <v>66</v>
      </c>
      <c r="E23" s="6">
        <v>748.54</v>
      </c>
      <c r="F23" s="8">
        <v>44881</v>
      </c>
      <c r="G23" s="17">
        <v>44868</v>
      </c>
      <c r="H23" s="19">
        <f t="shared" si="0"/>
        <v>-13</v>
      </c>
      <c r="I23" s="19"/>
      <c r="J23" s="19"/>
      <c r="K23" s="19">
        <v>0</v>
      </c>
      <c r="L23" s="19">
        <f t="shared" si="1"/>
        <v>-13</v>
      </c>
      <c r="M23" s="20">
        <f t="shared" si="2"/>
        <v>-9731.02</v>
      </c>
    </row>
    <row r="24" spans="1:13" ht="30" customHeight="1" x14ac:dyDescent="0.25">
      <c r="A24" s="29" t="s">
        <v>67</v>
      </c>
      <c r="B24" s="36" t="s">
        <v>68</v>
      </c>
      <c r="C24" s="30">
        <v>44848</v>
      </c>
      <c r="D24" s="31" t="s">
        <v>69</v>
      </c>
      <c r="E24" s="6">
        <v>1021.97</v>
      </c>
      <c r="F24" s="8">
        <v>44881</v>
      </c>
      <c r="G24" s="17">
        <v>44868</v>
      </c>
      <c r="H24" s="19">
        <f t="shared" si="0"/>
        <v>-13</v>
      </c>
      <c r="I24" s="19"/>
      <c r="J24" s="19"/>
      <c r="K24" s="19">
        <v>0</v>
      </c>
      <c r="L24" s="19">
        <f t="shared" si="1"/>
        <v>-13</v>
      </c>
      <c r="M24" s="20">
        <f t="shared" si="2"/>
        <v>-13285.61</v>
      </c>
    </row>
    <row r="25" spans="1:13" ht="30" customHeight="1" x14ac:dyDescent="0.25">
      <c r="A25" s="29" t="s">
        <v>70</v>
      </c>
      <c r="B25" s="29" t="s">
        <v>71</v>
      </c>
      <c r="C25" s="30">
        <v>44851</v>
      </c>
      <c r="D25" s="31" t="s">
        <v>72</v>
      </c>
      <c r="E25" s="6">
        <v>2495</v>
      </c>
      <c r="F25" s="8">
        <v>44882</v>
      </c>
      <c r="G25" s="17">
        <v>44868</v>
      </c>
      <c r="H25" s="19">
        <f t="shared" si="0"/>
        <v>-14</v>
      </c>
      <c r="I25" s="19"/>
      <c r="J25" s="19"/>
      <c r="K25" s="19">
        <v>0</v>
      </c>
      <c r="L25" s="19">
        <f t="shared" si="1"/>
        <v>-14</v>
      </c>
      <c r="M25" s="20">
        <f t="shared" si="2"/>
        <v>-34930</v>
      </c>
    </row>
    <row r="26" spans="1:13" ht="30" customHeight="1" x14ac:dyDescent="0.25">
      <c r="A26" s="29" t="s">
        <v>70</v>
      </c>
      <c r="B26" s="29" t="s">
        <v>73</v>
      </c>
      <c r="C26" s="30">
        <v>44851</v>
      </c>
      <c r="D26" s="31" t="s">
        <v>72</v>
      </c>
      <c r="E26" s="6">
        <v>1996</v>
      </c>
      <c r="F26" s="8">
        <v>44882</v>
      </c>
      <c r="G26" s="17">
        <v>44868</v>
      </c>
      <c r="H26" s="19">
        <f t="shared" si="0"/>
        <v>-14</v>
      </c>
      <c r="I26" s="19"/>
      <c r="J26" s="19"/>
      <c r="K26" s="19">
        <v>0</v>
      </c>
      <c r="L26" s="19">
        <f t="shared" si="1"/>
        <v>-14</v>
      </c>
      <c r="M26" s="20">
        <f t="shared" si="2"/>
        <v>-27944</v>
      </c>
    </row>
    <row r="27" spans="1:13" ht="30" customHeight="1" x14ac:dyDescent="0.25">
      <c r="A27" s="39" t="s">
        <v>74</v>
      </c>
      <c r="B27" s="39" t="s">
        <v>75</v>
      </c>
      <c r="C27" s="40">
        <v>44851</v>
      </c>
      <c r="D27" s="41" t="s">
        <v>28</v>
      </c>
      <c r="E27" s="42">
        <v>84330</v>
      </c>
      <c r="F27" s="43">
        <v>44884</v>
      </c>
      <c r="G27" s="44">
        <v>44926</v>
      </c>
      <c r="H27" s="45">
        <f t="shared" si="0"/>
        <v>42</v>
      </c>
      <c r="I27" s="19"/>
      <c r="J27" s="19"/>
      <c r="K27" s="19">
        <v>0</v>
      </c>
      <c r="L27" s="19">
        <f t="shared" si="1"/>
        <v>42</v>
      </c>
      <c r="M27" s="20">
        <f t="shared" si="2"/>
        <v>3541860</v>
      </c>
    </row>
    <row r="28" spans="1:13" ht="30" customHeight="1" x14ac:dyDescent="0.25">
      <c r="A28" s="29" t="s">
        <v>76</v>
      </c>
      <c r="B28" s="35" t="s">
        <v>77</v>
      </c>
      <c r="C28" s="30">
        <v>44854</v>
      </c>
      <c r="D28" s="31" t="s">
        <v>78</v>
      </c>
      <c r="E28" s="6">
        <v>65.739999999999995</v>
      </c>
      <c r="F28" s="8">
        <v>44887</v>
      </c>
      <c r="G28" s="17">
        <v>44868</v>
      </c>
      <c r="H28" s="19">
        <f t="shared" si="0"/>
        <v>-19</v>
      </c>
      <c r="I28" s="19"/>
      <c r="J28" s="19"/>
      <c r="K28" s="19">
        <v>0</v>
      </c>
      <c r="L28" s="19">
        <f t="shared" si="1"/>
        <v>-19</v>
      </c>
      <c r="M28" s="20">
        <f t="shared" si="2"/>
        <v>-1249.06</v>
      </c>
    </row>
    <row r="29" spans="1:13" ht="30" customHeight="1" x14ac:dyDescent="0.25">
      <c r="A29" s="29" t="s">
        <v>79</v>
      </c>
      <c r="B29" s="29" t="s">
        <v>80</v>
      </c>
      <c r="C29" s="30">
        <v>44859</v>
      </c>
      <c r="D29" s="31" t="s">
        <v>31</v>
      </c>
      <c r="E29" s="6">
        <v>26.9</v>
      </c>
      <c r="F29" s="8">
        <v>44893</v>
      </c>
      <c r="G29" s="17">
        <v>44868</v>
      </c>
      <c r="H29" s="19">
        <f t="shared" si="0"/>
        <v>-25</v>
      </c>
      <c r="I29" s="19"/>
      <c r="J29" s="19"/>
      <c r="K29" s="19">
        <v>0</v>
      </c>
      <c r="L29" s="19">
        <f t="shared" si="1"/>
        <v>-25</v>
      </c>
      <c r="M29" s="20">
        <f t="shared" si="2"/>
        <v>-672.5</v>
      </c>
    </row>
    <row r="30" spans="1:13" ht="30" customHeight="1" x14ac:dyDescent="0.25">
      <c r="A30" s="29" t="s">
        <v>81</v>
      </c>
      <c r="B30" s="29" t="s">
        <v>82</v>
      </c>
      <c r="C30" s="30">
        <v>44865</v>
      </c>
      <c r="D30" s="31" t="s">
        <v>83</v>
      </c>
      <c r="E30" s="6">
        <v>640</v>
      </c>
      <c r="F30" s="8">
        <v>44898</v>
      </c>
      <c r="G30" s="17">
        <v>44879</v>
      </c>
      <c r="H30" s="19">
        <f t="shared" si="0"/>
        <v>-19</v>
      </c>
      <c r="I30" s="19"/>
      <c r="J30" s="19"/>
      <c r="K30" s="19">
        <v>0</v>
      </c>
      <c r="L30" s="19">
        <f t="shared" si="1"/>
        <v>-19</v>
      </c>
      <c r="M30" s="20">
        <f t="shared" si="2"/>
        <v>-12160</v>
      </c>
    </row>
    <row r="31" spans="1:13" ht="30" customHeight="1" x14ac:dyDescent="0.25">
      <c r="A31" s="2" t="s">
        <v>84</v>
      </c>
      <c r="B31" s="12">
        <v>7317</v>
      </c>
      <c r="C31" s="8">
        <v>44865</v>
      </c>
      <c r="D31" s="3" t="s">
        <v>85</v>
      </c>
      <c r="E31" s="6">
        <v>140</v>
      </c>
      <c r="F31" s="8">
        <v>44925</v>
      </c>
      <c r="G31" s="17">
        <v>44879</v>
      </c>
      <c r="H31" s="19">
        <f t="shared" si="0"/>
        <v>-46</v>
      </c>
      <c r="I31" s="19"/>
      <c r="J31" s="19"/>
      <c r="K31" s="19">
        <v>0</v>
      </c>
      <c r="L31" s="19">
        <f t="shared" si="1"/>
        <v>-46</v>
      </c>
      <c r="M31" s="20">
        <f t="shared" si="2"/>
        <v>-6440</v>
      </c>
    </row>
    <row r="32" spans="1:13" ht="30" customHeight="1" x14ac:dyDescent="0.25">
      <c r="A32" s="29" t="s">
        <v>86</v>
      </c>
      <c r="B32" s="37">
        <v>1022285996</v>
      </c>
      <c r="C32" s="30">
        <v>44873</v>
      </c>
      <c r="D32" s="31" t="s">
        <v>37</v>
      </c>
      <c r="E32" s="6">
        <v>4.95</v>
      </c>
      <c r="F32" s="8">
        <v>44905</v>
      </c>
      <c r="G32" s="17">
        <v>44879</v>
      </c>
      <c r="H32" s="19">
        <f t="shared" si="0"/>
        <v>-26</v>
      </c>
      <c r="I32" s="19"/>
      <c r="J32" s="19"/>
      <c r="K32" s="19">
        <v>0</v>
      </c>
      <c r="L32" s="19">
        <f t="shared" si="1"/>
        <v>-26</v>
      </c>
      <c r="M32" s="20">
        <f t="shared" si="2"/>
        <v>-128.70000000000002</v>
      </c>
    </row>
    <row r="33" spans="1:13" ht="30" customHeight="1" x14ac:dyDescent="0.25">
      <c r="A33" s="29" t="s">
        <v>87</v>
      </c>
      <c r="B33" s="29">
        <v>2534</v>
      </c>
      <c r="C33" s="30">
        <v>44865</v>
      </c>
      <c r="D33" s="31" t="s">
        <v>40</v>
      </c>
      <c r="E33" s="6">
        <v>1538.62</v>
      </c>
      <c r="F33" s="8">
        <v>44926</v>
      </c>
      <c r="G33" s="17">
        <v>44879</v>
      </c>
      <c r="H33" s="19">
        <f t="shared" si="0"/>
        <v>-47</v>
      </c>
      <c r="I33" s="19"/>
      <c r="J33" s="19"/>
      <c r="K33" s="19">
        <v>0</v>
      </c>
      <c r="L33" s="19">
        <f t="shared" si="1"/>
        <v>-47</v>
      </c>
      <c r="M33" s="20">
        <f t="shared" si="2"/>
        <v>-72315.14</v>
      </c>
    </row>
    <row r="34" spans="1:13" ht="30" customHeight="1" x14ac:dyDescent="0.25">
      <c r="A34" s="29" t="s">
        <v>88</v>
      </c>
      <c r="B34" s="29">
        <v>2535</v>
      </c>
      <c r="C34" s="30">
        <v>44865</v>
      </c>
      <c r="D34" s="31" t="s">
        <v>40</v>
      </c>
      <c r="E34" s="6">
        <v>119</v>
      </c>
      <c r="F34" s="8">
        <v>44926</v>
      </c>
      <c r="G34" s="38">
        <v>44881</v>
      </c>
      <c r="H34" s="19">
        <f t="shared" si="0"/>
        <v>-45</v>
      </c>
      <c r="I34" s="19"/>
      <c r="J34" s="19"/>
      <c r="K34" s="19">
        <v>0</v>
      </c>
      <c r="L34" s="19">
        <f t="shared" si="1"/>
        <v>-45</v>
      </c>
      <c r="M34" s="20">
        <f t="shared" si="2"/>
        <v>-5355</v>
      </c>
    </row>
    <row r="35" spans="1:13" ht="30" customHeight="1" x14ac:dyDescent="0.25">
      <c r="A35" s="2" t="s">
        <v>89</v>
      </c>
      <c r="B35" s="2">
        <v>1135</v>
      </c>
      <c r="C35" s="8">
        <v>44879</v>
      </c>
      <c r="D35" s="3" t="s">
        <v>90</v>
      </c>
      <c r="E35" s="6">
        <v>789.6</v>
      </c>
      <c r="F35" s="8">
        <v>44913</v>
      </c>
      <c r="G35" s="38">
        <v>44886</v>
      </c>
      <c r="H35" s="19">
        <f t="shared" si="0"/>
        <v>-27</v>
      </c>
      <c r="I35" s="19"/>
      <c r="J35" s="19"/>
      <c r="K35" s="19">
        <v>0</v>
      </c>
      <c r="L35" s="19">
        <f t="shared" si="1"/>
        <v>-27</v>
      </c>
      <c r="M35" s="20">
        <f t="shared" si="2"/>
        <v>-21319.200000000001</v>
      </c>
    </row>
    <row r="36" spans="1:13" ht="30" customHeight="1" x14ac:dyDescent="0.25">
      <c r="A36" s="2" t="s">
        <v>91</v>
      </c>
      <c r="B36" s="9" t="s">
        <v>92</v>
      </c>
      <c r="C36" s="8">
        <v>44883</v>
      </c>
      <c r="D36" s="3" t="s">
        <v>69</v>
      </c>
      <c r="E36" s="6">
        <v>47.13</v>
      </c>
      <c r="F36" s="8">
        <v>44916</v>
      </c>
      <c r="G36" s="38">
        <v>44890</v>
      </c>
      <c r="H36" s="19">
        <f t="shared" si="0"/>
        <v>-26</v>
      </c>
      <c r="I36" s="19"/>
      <c r="J36" s="19"/>
      <c r="K36" s="19">
        <v>0</v>
      </c>
      <c r="L36" s="19">
        <f t="shared" si="1"/>
        <v>-26</v>
      </c>
      <c r="M36" s="20">
        <f t="shared" si="2"/>
        <v>-1225.3800000000001</v>
      </c>
    </row>
    <row r="37" spans="1:13" ht="30" customHeight="1" x14ac:dyDescent="0.25">
      <c r="A37" s="2" t="s">
        <v>93</v>
      </c>
      <c r="B37" s="9" t="s">
        <v>94</v>
      </c>
      <c r="C37" s="8">
        <v>44889</v>
      </c>
      <c r="D37" s="3" t="s">
        <v>95</v>
      </c>
      <c r="E37" s="6">
        <v>786</v>
      </c>
      <c r="F37" s="8">
        <v>44957</v>
      </c>
      <c r="G37" s="38">
        <v>44893</v>
      </c>
      <c r="H37" s="19">
        <f t="shared" si="0"/>
        <v>-64</v>
      </c>
      <c r="I37" s="19"/>
      <c r="J37" s="19"/>
      <c r="K37" s="19">
        <v>0</v>
      </c>
      <c r="L37" s="19">
        <f t="shared" si="1"/>
        <v>-64</v>
      </c>
      <c r="M37" s="20">
        <f t="shared" si="2"/>
        <v>-50304</v>
      </c>
    </row>
    <row r="38" spans="1:13" ht="30" customHeight="1" x14ac:dyDescent="0.25">
      <c r="A38" s="2" t="s">
        <v>96</v>
      </c>
      <c r="B38" s="2" t="s">
        <v>97</v>
      </c>
      <c r="C38" s="8">
        <v>44895</v>
      </c>
      <c r="D38" s="3" t="s">
        <v>98</v>
      </c>
      <c r="E38" s="6">
        <v>575.51</v>
      </c>
      <c r="F38" s="8">
        <v>44926</v>
      </c>
      <c r="G38" s="38">
        <v>44900</v>
      </c>
      <c r="H38" s="19">
        <f t="shared" si="0"/>
        <v>-26</v>
      </c>
      <c r="I38" s="19"/>
      <c r="J38" s="19"/>
      <c r="K38" s="19">
        <v>0</v>
      </c>
      <c r="L38" s="19">
        <f t="shared" si="1"/>
        <v>-26</v>
      </c>
      <c r="M38" s="20">
        <f t="shared" si="2"/>
        <v>-14963.26</v>
      </c>
    </row>
    <row r="39" spans="1:13" ht="30" customHeight="1" x14ac:dyDescent="0.25">
      <c r="A39" s="2" t="s">
        <v>99</v>
      </c>
      <c r="B39" s="12">
        <v>1022311208</v>
      </c>
      <c r="C39" s="8">
        <v>44897</v>
      </c>
      <c r="D39" s="3" t="s">
        <v>37</v>
      </c>
      <c r="E39" s="6">
        <v>12.49</v>
      </c>
      <c r="F39" s="8">
        <v>44927</v>
      </c>
      <c r="G39" s="38">
        <v>44900</v>
      </c>
      <c r="H39" s="19">
        <f t="shared" si="0"/>
        <v>-27</v>
      </c>
      <c r="I39" s="19"/>
      <c r="J39" s="19"/>
      <c r="K39" s="19">
        <v>0</v>
      </c>
      <c r="L39" s="19">
        <f t="shared" si="1"/>
        <v>-27</v>
      </c>
      <c r="M39" s="20">
        <f t="shared" si="2"/>
        <v>-337.23</v>
      </c>
    </row>
    <row r="40" spans="1:13" ht="30" customHeight="1" x14ac:dyDescent="0.25">
      <c r="A40" s="2" t="s">
        <v>100</v>
      </c>
      <c r="B40" s="2" t="s">
        <v>101</v>
      </c>
      <c r="C40" s="8">
        <v>44895</v>
      </c>
      <c r="D40" s="3" t="s">
        <v>51</v>
      </c>
      <c r="E40" s="6">
        <v>148</v>
      </c>
      <c r="F40" s="8">
        <v>44928</v>
      </c>
      <c r="G40" s="38">
        <v>44902</v>
      </c>
      <c r="H40" s="19">
        <f t="shared" si="0"/>
        <v>-26</v>
      </c>
      <c r="I40" s="19"/>
      <c r="J40" s="19"/>
      <c r="K40" s="19">
        <v>0</v>
      </c>
      <c r="L40" s="19">
        <f t="shared" si="1"/>
        <v>-26</v>
      </c>
      <c r="M40" s="20">
        <f t="shared" si="2"/>
        <v>-3848</v>
      </c>
    </row>
    <row r="41" spans="1:13" ht="30" customHeight="1" x14ac:dyDescent="0.25">
      <c r="A41" s="2" t="s">
        <v>102</v>
      </c>
      <c r="B41" s="2" t="s">
        <v>103</v>
      </c>
      <c r="C41" s="8">
        <v>44895</v>
      </c>
      <c r="D41" s="3" t="s">
        <v>83</v>
      </c>
      <c r="E41" s="6">
        <v>2031.3</v>
      </c>
      <c r="F41" s="8">
        <v>44931</v>
      </c>
      <c r="G41" s="38">
        <v>44902</v>
      </c>
      <c r="H41" s="19">
        <f t="shared" si="0"/>
        <v>-29</v>
      </c>
      <c r="I41" s="19"/>
      <c r="J41" s="19"/>
      <c r="K41" s="19">
        <v>0</v>
      </c>
      <c r="L41" s="19">
        <f t="shared" si="1"/>
        <v>-29</v>
      </c>
      <c r="M41" s="20">
        <f t="shared" si="2"/>
        <v>-58907.7</v>
      </c>
    </row>
    <row r="42" spans="1:13" ht="30" customHeight="1" x14ac:dyDescent="0.25">
      <c r="A42" s="29" t="s">
        <v>104</v>
      </c>
      <c r="B42" s="29" t="s">
        <v>105</v>
      </c>
      <c r="C42" s="30">
        <v>44895</v>
      </c>
      <c r="D42" s="31" t="s">
        <v>106</v>
      </c>
      <c r="E42" s="6">
        <v>450</v>
      </c>
      <c r="F42" s="30">
        <v>44957</v>
      </c>
      <c r="G42" s="38">
        <v>44904</v>
      </c>
      <c r="H42" s="19">
        <f t="shared" si="0"/>
        <v>-53</v>
      </c>
      <c r="I42" s="19"/>
      <c r="J42" s="19"/>
      <c r="K42" s="19">
        <v>0</v>
      </c>
      <c r="L42" s="19">
        <f t="shared" si="1"/>
        <v>-53</v>
      </c>
      <c r="M42" s="20">
        <f t="shared" si="2"/>
        <v>-23850</v>
      </c>
    </row>
    <row r="43" spans="1:13" ht="30" customHeight="1" x14ac:dyDescent="0.25">
      <c r="A43" s="29" t="s">
        <v>107</v>
      </c>
      <c r="B43" s="29" t="s">
        <v>108</v>
      </c>
      <c r="C43" s="30">
        <v>44901</v>
      </c>
      <c r="D43" s="31" t="s">
        <v>109</v>
      </c>
      <c r="E43" s="6">
        <v>80</v>
      </c>
      <c r="F43" s="30">
        <v>44931</v>
      </c>
      <c r="G43" s="38">
        <v>44904</v>
      </c>
      <c r="H43" s="19">
        <f t="shared" si="0"/>
        <v>-27</v>
      </c>
      <c r="I43" s="19"/>
      <c r="J43" s="19"/>
      <c r="K43" s="19">
        <v>0</v>
      </c>
      <c r="L43" s="19">
        <f t="shared" si="1"/>
        <v>-27</v>
      </c>
      <c r="M43" s="20">
        <f t="shared" si="2"/>
        <v>-2160</v>
      </c>
    </row>
    <row r="44" spans="1:13" ht="30" customHeight="1" x14ac:dyDescent="0.25">
      <c r="A44" s="29" t="s">
        <v>110</v>
      </c>
      <c r="B44" s="29" t="s">
        <v>111</v>
      </c>
      <c r="C44" s="30">
        <v>44901</v>
      </c>
      <c r="D44" s="31" t="s">
        <v>69</v>
      </c>
      <c r="E44" s="6">
        <v>574.26</v>
      </c>
      <c r="F44" s="30">
        <v>44933</v>
      </c>
      <c r="G44" s="38">
        <v>44904</v>
      </c>
      <c r="H44" s="19">
        <f t="shared" si="0"/>
        <v>-29</v>
      </c>
      <c r="I44" s="19"/>
      <c r="J44" s="19"/>
      <c r="K44" s="19">
        <v>0</v>
      </c>
      <c r="L44" s="19">
        <f t="shared" si="1"/>
        <v>-29</v>
      </c>
      <c r="M44" s="20">
        <f t="shared" si="2"/>
        <v>-16653.54</v>
      </c>
    </row>
    <row r="45" spans="1:13" ht="30" customHeight="1" x14ac:dyDescent="0.25">
      <c r="A45" s="2" t="s">
        <v>112</v>
      </c>
      <c r="B45" s="2" t="s">
        <v>113</v>
      </c>
      <c r="C45" s="8">
        <v>44895</v>
      </c>
      <c r="D45" s="3" t="s">
        <v>114</v>
      </c>
      <c r="E45" s="6">
        <v>1104</v>
      </c>
      <c r="F45" s="8">
        <v>44933</v>
      </c>
      <c r="G45" s="38">
        <v>44904</v>
      </c>
      <c r="H45" s="19">
        <f t="shared" si="0"/>
        <v>-29</v>
      </c>
      <c r="I45" s="19"/>
      <c r="J45" s="19"/>
      <c r="K45" s="19">
        <v>0</v>
      </c>
      <c r="L45" s="19">
        <f t="shared" si="1"/>
        <v>-29</v>
      </c>
      <c r="M45" s="20">
        <f t="shared" si="2"/>
        <v>-32016</v>
      </c>
    </row>
    <row r="46" spans="1:13" ht="30" customHeight="1" x14ac:dyDescent="0.25">
      <c r="A46" s="2" t="s">
        <v>115</v>
      </c>
      <c r="B46" s="2">
        <v>2834</v>
      </c>
      <c r="C46" s="8">
        <v>44895</v>
      </c>
      <c r="D46" s="3" t="s">
        <v>40</v>
      </c>
      <c r="E46" s="6">
        <v>25</v>
      </c>
      <c r="F46" s="8">
        <v>44957</v>
      </c>
      <c r="G46" s="38">
        <v>44907</v>
      </c>
      <c r="H46" s="19">
        <f t="shared" si="0"/>
        <v>-50</v>
      </c>
      <c r="I46" s="19"/>
      <c r="J46" s="19"/>
      <c r="K46" s="19">
        <v>0</v>
      </c>
      <c r="L46" s="19">
        <f t="shared" si="1"/>
        <v>-50</v>
      </c>
      <c r="M46" s="20">
        <f t="shared" si="2"/>
        <v>-1250</v>
      </c>
    </row>
    <row r="47" spans="1:13" ht="30" customHeight="1" x14ac:dyDescent="0.25">
      <c r="A47" s="2" t="s">
        <v>116</v>
      </c>
      <c r="B47" s="2">
        <v>2835</v>
      </c>
      <c r="C47" s="8">
        <v>44895</v>
      </c>
      <c r="D47" s="3" t="s">
        <v>40</v>
      </c>
      <c r="E47" s="6">
        <v>3986.96</v>
      </c>
      <c r="F47" s="8">
        <v>44957</v>
      </c>
      <c r="G47" s="38">
        <v>44907</v>
      </c>
      <c r="H47" s="19">
        <f t="shared" si="0"/>
        <v>-50</v>
      </c>
      <c r="I47" s="19"/>
      <c r="J47" s="19"/>
      <c r="K47" s="19">
        <v>0</v>
      </c>
      <c r="L47" s="19">
        <f t="shared" si="1"/>
        <v>-50</v>
      </c>
      <c r="M47" s="20">
        <f t="shared" si="2"/>
        <v>-199348</v>
      </c>
    </row>
    <row r="48" spans="1:13" ht="30" customHeight="1" x14ac:dyDescent="0.25">
      <c r="A48" s="2" t="s">
        <v>117</v>
      </c>
      <c r="B48" s="2">
        <v>2873</v>
      </c>
      <c r="C48" s="8">
        <v>44904</v>
      </c>
      <c r="D48" s="3" t="s">
        <v>40</v>
      </c>
      <c r="E48" s="6">
        <v>38.25</v>
      </c>
      <c r="F48" s="8">
        <v>44934</v>
      </c>
      <c r="G48" s="38">
        <v>44907</v>
      </c>
      <c r="H48" s="19">
        <f t="shared" si="0"/>
        <v>-27</v>
      </c>
      <c r="I48" s="19"/>
      <c r="J48" s="19"/>
      <c r="K48" s="19">
        <v>0</v>
      </c>
      <c r="L48" s="19">
        <f t="shared" si="1"/>
        <v>-27</v>
      </c>
      <c r="M48" s="20">
        <f t="shared" si="2"/>
        <v>-1032.75</v>
      </c>
    </row>
    <row r="49" spans="1:13" ht="30" customHeight="1" x14ac:dyDescent="0.25">
      <c r="A49" s="2" t="s">
        <v>118</v>
      </c>
      <c r="B49" s="2">
        <v>255</v>
      </c>
      <c r="C49" s="8">
        <v>44902</v>
      </c>
      <c r="D49" s="3" t="s">
        <v>119</v>
      </c>
      <c r="E49" s="6">
        <v>910</v>
      </c>
      <c r="F49" s="8">
        <v>44934</v>
      </c>
      <c r="G49" s="38">
        <v>44907</v>
      </c>
      <c r="H49" s="19">
        <f t="shared" si="0"/>
        <v>-27</v>
      </c>
      <c r="I49" s="19"/>
      <c r="J49" s="19"/>
      <c r="K49" s="19">
        <v>0</v>
      </c>
      <c r="L49" s="19">
        <f t="shared" si="1"/>
        <v>-27</v>
      </c>
      <c r="M49" s="20">
        <f t="shared" si="2"/>
        <v>-24570</v>
      </c>
    </row>
    <row r="50" spans="1:13" ht="30" customHeight="1" x14ac:dyDescent="0.25">
      <c r="A50" s="2" t="s">
        <v>120</v>
      </c>
      <c r="B50" s="12" t="s">
        <v>121</v>
      </c>
      <c r="C50" s="8">
        <v>44904</v>
      </c>
      <c r="D50" s="3" t="s">
        <v>122</v>
      </c>
      <c r="E50" s="6">
        <v>87.91</v>
      </c>
      <c r="F50" s="8">
        <v>44937</v>
      </c>
      <c r="G50" s="38">
        <v>44918</v>
      </c>
      <c r="H50" s="19">
        <f t="shared" si="0"/>
        <v>-19</v>
      </c>
      <c r="I50" s="19"/>
      <c r="J50" s="19"/>
      <c r="K50" s="19">
        <v>0</v>
      </c>
      <c r="L50" s="19">
        <f t="shared" si="1"/>
        <v>-19</v>
      </c>
      <c r="M50" s="20">
        <f t="shared" si="2"/>
        <v>-1670.29</v>
      </c>
    </row>
    <row r="51" spans="1:13" ht="30" customHeight="1" x14ac:dyDescent="0.25">
      <c r="A51" s="2" t="s">
        <v>123</v>
      </c>
      <c r="B51" s="12" t="s">
        <v>124</v>
      </c>
      <c r="C51" s="8">
        <v>44912</v>
      </c>
      <c r="D51" s="3" t="s">
        <v>31</v>
      </c>
      <c r="E51" s="6">
        <v>200</v>
      </c>
      <c r="F51" s="8">
        <v>44939</v>
      </c>
      <c r="G51" s="38">
        <v>44909</v>
      </c>
      <c r="H51" s="19">
        <f t="shared" si="0"/>
        <v>-30</v>
      </c>
      <c r="I51" s="19"/>
      <c r="J51" s="19"/>
      <c r="K51" s="19">
        <v>0</v>
      </c>
      <c r="L51" s="19">
        <f t="shared" si="1"/>
        <v>-30</v>
      </c>
      <c r="M51" s="20">
        <f t="shared" si="2"/>
        <v>-6000</v>
      </c>
    </row>
    <row r="52" spans="1:13" ht="30" customHeight="1" x14ac:dyDescent="0.25">
      <c r="A52" s="2" t="s">
        <v>125</v>
      </c>
      <c r="B52" s="11" t="s">
        <v>126</v>
      </c>
      <c r="C52" s="8">
        <v>44907</v>
      </c>
      <c r="D52" s="3" t="s">
        <v>127</v>
      </c>
      <c r="E52" s="6">
        <v>7200</v>
      </c>
      <c r="F52" s="8">
        <v>44957</v>
      </c>
      <c r="G52" s="38">
        <v>44918</v>
      </c>
      <c r="H52" s="19">
        <f t="shared" si="0"/>
        <v>-39</v>
      </c>
      <c r="I52" s="19"/>
      <c r="J52" s="19"/>
      <c r="K52" s="19">
        <v>0</v>
      </c>
      <c r="L52" s="19">
        <f t="shared" si="1"/>
        <v>-39</v>
      </c>
      <c r="M52" s="20">
        <f t="shared" si="2"/>
        <v>-280800</v>
      </c>
    </row>
    <row r="53" spans="1:13" ht="30" customHeight="1" x14ac:dyDescent="0.25">
      <c r="A53" s="29" t="s">
        <v>128</v>
      </c>
      <c r="B53" s="37">
        <v>3220504625</v>
      </c>
      <c r="C53" s="30">
        <v>44915</v>
      </c>
      <c r="D53" s="31" t="s">
        <v>37</v>
      </c>
      <c r="E53" s="6">
        <v>103</v>
      </c>
      <c r="F53" s="8">
        <v>44947</v>
      </c>
      <c r="G53" s="38">
        <v>44918</v>
      </c>
      <c r="H53" s="19">
        <f t="shared" si="0"/>
        <v>-29</v>
      </c>
      <c r="I53" s="19"/>
      <c r="J53" s="19"/>
      <c r="K53" s="19">
        <v>0</v>
      </c>
      <c r="L53" s="19">
        <f t="shared" si="1"/>
        <v>-29</v>
      </c>
      <c r="M53" s="20">
        <f t="shared" si="2"/>
        <v>-2987</v>
      </c>
    </row>
    <row r="54" spans="1:13" ht="30" customHeight="1" x14ac:dyDescent="0.25">
      <c r="A54" s="29" t="s">
        <v>129</v>
      </c>
      <c r="B54" s="35" t="s">
        <v>130</v>
      </c>
      <c r="C54" s="30">
        <v>44914</v>
      </c>
      <c r="D54" s="31" t="s">
        <v>78</v>
      </c>
      <c r="E54" s="6">
        <v>237.7</v>
      </c>
      <c r="F54" s="8">
        <v>44957</v>
      </c>
      <c r="G54" s="17">
        <v>44926</v>
      </c>
      <c r="H54" s="19">
        <f t="shared" si="0"/>
        <v>-31</v>
      </c>
      <c r="I54" s="19"/>
      <c r="J54" s="19"/>
      <c r="K54" s="19"/>
      <c r="L54" s="19">
        <f t="shared" si="1"/>
        <v>-31</v>
      </c>
      <c r="M54" s="20">
        <f t="shared" si="2"/>
        <v>-7368.7</v>
      </c>
    </row>
    <row r="55" spans="1:13" ht="30" customHeight="1" x14ac:dyDescent="0.25">
      <c r="A55" s="2"/>
      <c r="B55" s="2"/>
      <c r="C55" s="8"/>
      <c r="D55" s="3"/>
      <c r="E55" s="6"/>
      <c r="F55" s="8"/>
      <c r="G55" s="38"/>
      <c r="H55" s="19">
        <f t="shared" si="0"/>
        <v>0</v>
      </c>
      <c r="I55" s="19"/>
      <c r="J55" s="19"/>
      <c r="K55" s="19"/>
      <c r="L55" s="19">
        <f t="shared" si="1"/>
        <v>0</v>
      </c>
      <c r="M55" s="20">
        <f t="shared" si="2"/>
        <v>0</v>
      </c>
    </row>
    <row r="57" spans="1:13" x14ac:dyDescent="0.25">
      <c r="D57" s="14" t="s">
        <v>5</v>
      </c>
      <c r="E57" s="15">
        <f>SUM(E7:E55)</f>
        <v>208032.33000000002</v>
      </c>
      <c r="M57" s="16">
        <f>SUM(M7:M55)</f>
        <v>2577380.9099999992</v>
      </c>
    </row>
    <row r="59" spans="1:13" ht="15.75" thickBot="1" x14ac:dyDescent="0.3"/>
    <row r="60" spans="1:13" ht="15.75" thickBot="1" x14ac:dyDescent="0.3">
      <c r="A60" s="46" t="s">
        <v>6</v>
      </c>
      <c r="B60" s="46"/>
      <c r="C60" s="46"/>
      <c r="D60" s="47"/>
      <c r="E60" s="26" t="s">
        <v>19</v>
      </c>
      <c r="F60" s="27">
        <f>SUM(M57/E57)</f>
        <v>12.389328668289199</v>
      </c>
    </row>
  </sheetData>
  <mergeCells count="5">
    <mergeCell ref="A60:D60"/>
    <mergeCell ref="A2:M2"/>
    <mergeCell ref="A1:M1"/>
    <mergeCell ref="F5:H5"/>
    <mergeCell ref="I5:K5"/>
  </mergeCells>
  <pageMargins left="0.70866141732283472" right="0" top="0.35433070866141736" bottom="0.55118110236220474" header="0.31496062992125984" footer="0.31496062992125984"/>
  <pageSetup paperSize="9" scale="80" orientation="landscape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VIGNOLA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segreteria14</dc:creator>
  <cp:lastModifiedBy>Admin</cp:lastModifiedBy>
  <cp:lastPrinted>2015-04-01T13:36:55Z</cp:lastPrinted>
  <dcterms:created xsi:type="dcterms:W3CDTF">2014-06-06T09:04:24Z</dcterms:created>
  <dcterms:modified xsi:type="dcterms:W3CDTF">2023-01-02T08:03:25Z</dcterms:modified>
</cp:coreProperties>
</file>